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医用耗材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13" name="ID_C15406E6D65F43D38B65F94210A14FF8" descr="e969702a6ba0c814c687e0351f16e10e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869680" y="4255135"/>
          <a:ext cx="206375" cy="570865"/>
        </a:xfrm>
        <a:prstGeom prst="rect">
          <a:avLst/>
        </a:prstGeom>
      </xdr:spPr>
    </xdr:pic>
  </etc:cellImage>
  <etc:cellImage>
    <xdr:pic>
      <xdr:nvPicPr>
        <xdr:cNvPr id="14" name="ID_6F15ED00D8E14458BFDFB0C93DEFE3A6" descr="532be2fb0c53cbceb2f27944f75edcf8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8752205" y="855980"/>
          <a:ext cx="454025" cy="569595"/>
        </a:xfrm>
        <a:prstGeom prst="rect">
          <a:avLst/>
        </a:prstGeom>
      </xdr:spPr>
    </xdr:pic>
  </etc:cellImage>
  <etc:cellImage>
    <xdr:pic>
      <xdr:nvPicPr>
        <xdr:cNvPr id="16" name="ID_A999C47053E0426CBDB9048DC3794533" descr="9b3e3d2bf10765f2100b7253f8b539ee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8746490" y="5050790"/>
          <a:ext cx="474980" cy="613410"/>
        </a:xfrm>
        <a:prstGeom prst="rect">
          <a:avLst/>
        </a:prstGeom>
      </xdr:spPr>
    </xdr:pic>
  </etc:cellImage>
  <etc:cellImage>
    <xdr:pic>
      <xdr:nvPicPr>
        <xdr:cNvPr id="26" name="ID_85440D20CB114541A2B1AB6B14E7AD6D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8714740" y="21321395"/>
          <a:ext cx="516255" cy="2717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7" name="ID_6062BFF7858E410CA2FC160BD72F8F17" descr="3c90c5a7c7a0263bce8349ba47e66ea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8700770" y="1758315"/>
          <a:ext cx="528320" cy="711835"/>
        </a:xfrm>
        <a:prstGeom prst="rect">
          <a:avLst/>
        </a:prstGeom>
      </xdr:spPr>
    </xdr:pic>
  </etc:cellImage>
  <etc:cellImage>
    <xdr:pic>
      <xdr:nvPicPr>
        <xdr:cNvPr id="9" name="ID_9375A1674C624079B0E71CB641E23085" descr="39c7e044a5143999bddc70d8d773aeee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8191500" y="2089785"/>
          <a:ext cx="516890" cy="277495"/>
        </a:xfrm>
        <a:prstGeom prst="rect">
          <a:avLst/>
        </a:prstGeom>
      </xdr:spPr>
    </xdr:pic>
  </etc:cellImage>
  <etc:cellImage>
    <xdr:pic>
      <xdr:nvPicPr>
        <xdr:cNvPr id="4" name="ID_87089BD8D9164717B2F0BC86E7227853" descr="615cf9e12b727e5a294a1697b4b8547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8246110" y="2327275"/>
          <a:ext cx="427355" cy="644525"/>
        </a:xfrm>
        <a:prstGeom prst="rect">
          <a:avLst/>
        </a:prstGeom>
      </xdr:spPr>
    </xdr:pic>
  </etc:cellImage>
  <etc:cellImage>
    <xdr:pic>
      <xdr:nvPicPr>
        <xdr:cNvPr id="10" name="ID_266C5B5A7662441B93D3A756298AFA78" descr="ec8bc891ec0df985fc12d1d8aba0cda4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8328025" y="5384165"/>
          <a:ext cx="308610" cy="546735"/>
        </a:xfrm>
        <a:prstGeom prst="rect">
          <a:avLst/>
        </a:prstGeom>
      </xdr:spPr>
    </xdr:pic>
  </etc:cellImage>
  <etc:cellImage>
    <xdr:pic>
      <xdr:nvPicPr>
        <xdr:cNvPr id="35" name="ID_89555A12E6F44A93AEBAF1153BB000EE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7207885" y="6549390"/>
          <a:ext cx="480060" cy="3943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BCB7FC72CDDC46F7B128A3DD3F7BDCDF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7171690" y="7320280"/>
          <a:ext cx="449580" cy="433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3" name="ID_1135E20E5A3F436FBCB6548A81AC9403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7131050" y="8002905"/>
          <a:ext cx="556895" cy="445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7" name="ID_7C4B03740CA94FA6BB7E27EB488E7482" descr="f5202608513c3a3817b9bf562cff5e16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8207375" y="6548755"/>
          <a:ext cx="558165" cy="329565"/>
        </a:xfrm>
        <a:prstGeom prst="rect">
          <a:avLst/>
        </a:prstGeom>
      </xdr:spPr>
    </xdr:pic>
  </etc:cellImage>
  <etc:cellImage>
    <xdr:pic>
      <xdr:nvPicPr>
        <xdr:cNvPr id="11" name="ID_37ACBD44E9CD4FD694453AD999821DF7" descr="3246e202671f77eb1592b4d1283e1496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8249920" y="8345805"/>
          <a:ext cx="386080" cy="537845"/>
        </a:xfrm>
        <a:prstGeom prst="rect">
          <a:avLst/>
        </a:prstGeom>
      </xdr:spPr>
    </xdr:pic>
  </etc:cellImage>
  <etc:cellImage>
    <xdr:pic>
      <xdr:nvPicPr>
        <xdr:cNvPr id="24" name="ID_E962AD1DA4F74BCEB3F163DBD88E660D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800465" y="10537190"/>
          <a:ext cx="344805" cy="4641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5" name="ID_30C6E402D4DF40EC8B3690877D69A3AA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8756650" y="11449050"/>
          <a:ext cx="379095" cy="5080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0" name="ID_F4F6F3737D2245A99C41844439737317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225915" y="12235815"/>
          <a:ext cx="328930" cy="3213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2" name="ID_1799A867F0F64F8883B2863E12495A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7216775" y="13724255"/>
          <a:ext cx="414020" cy="8267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0BD3370B0EA94C358F78F53E5D29C91A" descr="6605a4d53f5effc7d1206854a11c115a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8241030" y="8810625"/>
          <a:ext cx="476250" cy="1076325"/>
        </a:xfrm>
        <a:prstGeom prst="rect">
          <a:avLst/>
        </a:prstGeom>
      </xdr:spPr>
    </xdr:pic>
  </etc:cellImage>
  <etc:cellImage>
    <xdr:pic>
      <xdr:nvPicPr>
        <xdr:cNvPr id="18" name="ID_DF095D06745542ADBCCBF178365C45DC" descr="ca202e34b612da61b3dbb038cc5b146a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8743950" y="13362940"/>
          <a:ext cx="436880" cy="565785"/>
        </a:xfrm>
        <a:prstGeom prst="rect">
          <a:avLst/>
        </a:prstGeom>
      </xdr:spPr>
    </xdr:pic>
  </etc:cellImage>
  <etc:cellImage>
    <xdr:pic>
      <xdr:nvPicPr>
        <xdr:cNvPr id="29" name="ID_29FF80AEABCC423B9A919ED102736BD3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208135" y="14905990"/>
          <a:ext cx="375285" cy="4229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1" name="ID_053C1BA7C31F4573B4D821817FB09F41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8731250" y="21783040"/>
          <a:ext cx="480695" cy="7118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5" name="ID_57EFDCD839E14C6B8C22289C98504462" descr="1592d45610f50a6ac517d898eec66955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8860155" y="14403705"/>
          <a:ext cx="168910" cy="596900"/>
        </a:xfrm>
        <a:prstGeom prst="rect">
          <a:avLst/>
        </a:prstGeom>
      </xdr:spPr>
    </xdr:pic>
  </etc:cellImage>
  <etc:cellImage>
    <xdr:pic>
      <xdr:nvPicPr>
        <xdr:cNvPr id="6" name="ID_B97B4A7B55E740B982E9BCB06BDBD5E1" descr="838c2ad96a061935c4c38a6dd3c4d6f5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8313420" y="12696190"/>
          <a:ext cx="367030" cy="772160"/>
        </a:xfrm>
        <a:prstGeom prst="rect">
          <a:avLst/>
        </a:prstGeom>
      </xdr:spPr>
    </xdr:pic>
  </etc:cellImage>
  <etc:cellImage>
    <xdr:pic>
      <xdr:nvPicPr>
        <xdr:cNvPr id="2" name="ID_0949A4AD9D914F8A8AE3D327064A0A94" descr="85c62d4eb10fa31d48dc41c135531fce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8241665" y="12058650"/>
          <a:ext cx="440055" cy="905510"/>
        </a:xfrm>
        <a:prstGeom prst="rect">
          <a:avLst/>
        </a:prstGeom>
      </xdr:spPr>
    </xdr:pic>
  </etc:cellImage>
  <etc:cellImage>
    <xdr:pic>
      <xdr:nvPicPr>
        <xdr:cNvPr id="12" name="ID_4782931B87A94DC281EF220DC7A4CA97" descr="3c66fdad77e491cbbb056e090d63f73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8285480" y="17210405"/>
          <a:ext cx="358140" cy="775970"/>
        </a:xfrm>
        <a:prstGeom prst="rect">
          <a:avLst/>
        </a:prstGeom>
      </xdr:spPr>
    </xdr:pic>
  </etc:cellImage>
  <etc:cellImage>
    <xdr:pic>
      <xdr:nvPicPr>
        <xdr:cNvPr id="31" name="ID_1977BC92D1544B74BBFCE33A7F484A9F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202420" y="27777440"/>
          <a:ext cx="447675" cy="4737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" name="ID_0B122AC1454840A08F36C72AA8B30427" descr="ab91e30580306d85500f224f5f81c61a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8204835" y="15010130"/>
          <a:ext cx="513080" cy="302895"/>
        </a:xfrm>
        <a:prstGeom prst="rect">
          <a:avLst/>
        </a:prstGeom>
      </xdr:spPr>
    </xdr:pic>
  </etc:cellImage>
  <etc:cellImage>
    <xdr:pic>
      <xdr:nvPicPr>
        <xdr:cNvPr id="20" name="ID_9EEAF7BA53F3421487FEE1F41F3A1D90" descr="52232ed78a8daf3babf9b0a1da40aeaf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 rot="5400000">
          <a:off x="8326755" y="23457535"/>
          <a:ext cx="1162685" cy="417195"/>
        </a:xfrm>
        <a:prstGeom prst="rect">
          <a:avLst/>
        </a:prstGeom>
      </xdr:spPr>
    </xdr:pic>
  </etc:cellImage>
  <etc:cellImage>
    <xdr:pic>
      <xdr:nvPicPr>
        <xdr:cNvPr id="27" name="ID_C639DD405C7C44FDBC1E4F59698A6708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8700770" y="25528270"/>
          <a:ext cx="520700" cy="3416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9" name="ID_C9A511D424A341C39BA67C5C2122215A" descr="adb96c0e7dddb947ecdcf4783b2baeb0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8744585" y="25314275"/>
          <a:ext cx="448310" cy="361315"/>
        </a:xfrm>
        <a:prstGeom prst="rect">
          <a:avLst/>
        </a:prstGeom>
      </xdr:spPr>
    </xdr:pic>
  </etc:cellImage>
  <etc:cellImage>
    <xdr:pic>
      <xdr:nvPicPr>
        <xdr:cNvPr id="8" name="ID_6AD7A1359E1D4B6293CDE25C0D2CFAE8" descr="1bb902507814b2aa3619aff8385b0047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039735" y="24967565"/>
          <a:ext cx="475615" cy="480060"/>
        </a:xfrm>
        <a:prstGeom prst="rect">
          <a:avLst/>
        </a:prstGeom>
      </xdr:spPr>
    </xdr:pic>
  </etc:cellImage>
  <etc:cellImage>
    <xdr:pic>
      <xdr:nvPicPr>
        <xdr:cNvPr id="28" name="ID_B57A9F2FE16D487493A83722FCFA91BA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8736965" y="27145615"/>
          <a:ext cx="436880" cy="5054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2E8E288471F44109B48D4B7A4B5617C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7215505" y="28665805"/>
          <a:ext cx="358140" cy="32829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<sst xmlns="http://schemas.openxmlformats.org/spreadsheetml/2006/main" count="110" uniqueCount="88">
  <si>
    <t>医用耗材物资清单</t>
  </si>
  <si>
    <t>序号</t>
  </si>
  <si>
    <t>产品名称</t>
  </si>
  <si>
    <t>参数</t>
  </si>
  <si>
    <t>单位</t>
  </si>
  <si>
    <t>图例</t>
  </si>
  <si>
    <t>报价
( 元 )</t>
  </si>
  <si>
    <t>生产厂家</t>
  </si>
  <si>
    <t>一次性使用无菌医
用丁腈检查手套</t>
  </si>
  <si>
    <t>规格：独立包装(1双/包)；
成分：由丁腈胶经搅拌、硫化成型工序加工而成；
对幼儿进行检查或触检</t>
  </si>
  <si>
    <t>双</t>
  </si>
  <si>
    <t>医用薄膜手套</t>
  </si>
  <si>
    <t>规格：M 100只/袋</t>
  </si>
  <si>
    <t>袋</t>
  </si>
  <si>
    <t>一次性使用酒精消毒片</t>
  </si>
  <si>
    <t>规格：65*30mm/片、100片/盒
成分：由卫生用薄型非织造布加75%的酒精制成；
用于皮肤或物体表面擦试清洁用</t>
  </si>
  <si>
    <t>片</t>
  </si>
  <si>
    <t>医用碘伏消毒液</t>
  </si>
  <si>
    <t>规格:60ml/瓶（±5%）；
成分：以碘为主要有效成分的消毒液，有效碘含量为4.5g/L-5.5g/L；
使用范围：使用于手、皮肤等消毒</t>
  </si>
  <si>
    <t>瓶</t>
  </si>
  <si>
    <t>医用棉签</t>
  </si>
  <si>
    <t>规格：5支/包；
成分：由医用脱脂棉和竹棒制成</t>
  </si>
  <si>
    <t>包</t>
  </si>
  <si>
    <t>医用纱布块</t>
  </si>
  <si>
    <t>规格：8cm*10cm-8p,2片/袋；
成分：由医用脱脂纱布或经染色的医用脱脂纱布选择性的置入X光线制成</t>
  </si>
  <si>
    <t>医用胶带</t>
  </si>
  <si>
    <t>规格：宽1.25cm*914mm/卷（±5%）；
成分：为背材上涂有具有自粘特性的胶黏剂的胶带</t>
  </si>
  <si>
    <t>卷</t>
  </si>
  <si>
    <t>纱布绷带</t>
  </si>
  <si>
    <t>规格：6*600CM(20卷装) 非灭菌</t>
  </si>
  <si>
    <t>止血海绵</t>
  </si>
  <si>
    <t>规格：60mm×20mm/片、2片/包、FKS-A型；</t>
  </si>
  <si>
    <t>医用外科口罩（儿童款）</t>
  </si>
  <si>
    <t>婴幼儿专用外科口罩，单只独立包装，30只/盒</t>
  </si>
  <si>
    <t>盒</t>
  </si>
  <si>
    <t>医用外科口罩（成人款）</t>
  </si>
  <si>
    <t>规格：灭菌型I-1 17cm×18cm-3P 耳挂式独立包装；
用于医务人员或相关人员的基本防护等</t>
  </si>
  <si>
    <t>只</t>
  </si>
  <si>
    <t>一次性鞋套</t>
  </si>
  <si>
    <t>规格：36cm*15cm 浅蓝PE10只/扎100只/
袋</t>
  </si>
  <si>
    <t>一次性使用医用单</t>
  </si>
  <si>
    <t>规格：90cm×62cm(±5%）；
成分：符合FZ/T 64004的卫生用薄型非织造布、高密度聚乙烯薄膜、皱纹卫生纸等制成</t>
  </si>
  <si>
    <t>张</t>
  </si>
  <si>
    <t>规格：50cm×70cm(±5%）；
成分：符合FZ/T 64004的卫生用薄型非织造布、高密度聚乙烯薄膜、皱纹卫生纸等制成</t>
  </si>
  <si>
    <t>压舌板</t>
  </si>
  <si>
    <t>规格：100支/包，独立包装</t>
  </si>
  <si>
    <t>支</t>
  </si>
  <si>
    <t>75%医用酒精消毒液</t>
  </si>
  <si>
    <t>规格：100ml/瓶（±5%）；
成分：以乙醇为主要有效成分的消毒液，乙醇含量为75%±5%；
使用范围：用于卫生手消毒，完整皮肤消毒，硬质物体表面消毒以及医疗器械中水平消毒</t>
  </si>
  <si>
    <t>规格：500ml/瓶（±5%）；
成分：以乙醇为主要有效成分的消毒液，乙醇含量为75%±5%；
使用范围：用于卫生手消毒，完整皮肤消毒，硬质物体表面消毒以及医疗器械中水平消毒</t>
  </si>
  <si>
    <t>一次性污染物
应急处包(呕吐包)</t>
  </si>
  <si>
    <t>含氯固化消毒粉升级款，15件套；
内含含氯固化消毒粉、清洁袋、二氧化氯消毒片、医疗废物垃圾袋、过氧化氢消毒湿巾、防渗漏清洁吸附巾、防护用品、扎带、刮板等</t>
  </si>
  <si>
    <t>套</t>
  </si>
  <si>
    <t>玻璃温度计（三角棒式）</t>
  </si>
  <si>
    <t>测量方式：口腔/腋下测温；
测量范围：35-42℃，精准到0.1℃</t>
  </si>
  <si>
    <t>红外耳温计</t>
  </si>
  <si>
    <t>规格：14.51cm×3.53cm×5.55cm（±5%）；
测温方式：耳内接触式；配年龄选择功能，对体温读数进行颜色区分</t>
  </si>
  <si>
    <t>台</t>
  </si>
  <si>
    <t>耳温帽</t>
  </si>
  <si>
    <t>可配套红外耳温计使用</t>
  </si>
  <si>
    <t>个</t>
  </si>
  <si>
    <t>泡腾消毒片II型</t>
  </si>
  <si>
    <t>规格：1.25g/片(100片/瓶 )（±5%）；
主要成分：以三氯异氰尿酸为主要有效成分的消毒片；
使用范围：用于硬质物体表面、公共场所及日常生活用品的消毒等</t>
  </si>
  <si>
    <t>抗菌洗手液</t>
  </si>
  <si>
    <t>规格：500ml/瓶（±5%）；
成分：以三氯羟基二苯醚为主要有效成分的抗菌洗手液；
用于手部皮肤的清洁、去污、杀菌等</t>
  </si>
  <si>
    <t>免洗手消毒凝胶</t>
  </si>
  <si>
    <t>规格：500ml/瓶（±5%）；
成分：以乙醇和异丙醇为主要有效成分的消毒凝胶，乙醇含量为65%±6%，异丙醇含量为5%±0.5%</t>
  </si>
  <si>
    <t>卫生湿巾</t>
  </si>
  <si>
    <t>规格：230mm×200mm，80片/包（±5%）；
主要原料：无纺布、纯化水、复合双链季铵盐等；
用于物品的表面擦拭清洁杀菌</t>
  </si>
  <si>
    <t>医用听诊器</t>
  </si>
  <si>
    <t>由听诊头、三通导管、耳挂组成（其中三通导管为胶管部分，耳挂为耳环和弹簧片部分）</t>
  </si>
  <si>
    <t>医用退热贴</t>
  </si>
  <si>
    <t>规格：110mm×40mm,4贴/盒；
成分：由无纺布背衬层、凝胶层、聚乙烯薄膜覆盖层等部分组成；
用于物理退热、冷敷理疗等</t>
  </si>
  <si>
    <t>非接触式红外体温计</t>
  </si>
  <si>
    <t>1.主体由外壳、红外传感器、微电脑控制电路及液晶显示屏等组成；
2.测量原理：通过测量额头的热辐射来显示被测对象的体温；
3.测量范围:35℃-42.9℃
4.精度:土0.2℃
5.温度单位:摄氏度(℃)
6.非接触式，避免交叉感染，LCD液晶彩屏，三色背光，精度可达约0.1℃，测量准确，智能蜂鸣报警，发烧提醒，小巧便携，操作简单，30秒无操作自动关机，节能省电</t>
  </si>
  <si>
    <t>生理盐水</t>
  </si>
  <si>
    <t>规格：15ml/支、20支/盒；
成分：0.9%氯化钠、纯化水</t>
  </si>
  <si>
    <t>医用一次性隔离衣</t>
  </si>
  <si>
    <t>成分：加厚非织造布材质；
防水防尘布料；脖颈、腰间绑带设计</t>
  </si>
  <si>
    <t>件</t>
  </si>
  <si>
    <t>创可贴</t>
  </si>
  <si>
    <t>规格：100片/盒；
弹力型，单片包装，吸水性强、透气性好、不粘创口等</t>
  </si>
  <si>
    <t>一次性医用冰袋</t>
  </si>
  <si>
    <t>净含量：≥100g/袋；用于物理退热、冷敷理疗</t>
  </si>
  <si>
    <t>医用无纺布帽</t>
  </si>
  <si>
    <t>规格：直筒型、15cm×22cm/顶、20顶/袋</t>
  </si>
  <si>
    <t>无菌敷贴</t>
  </si>
  <si>
    <t>规格：6cm×7cm、pu防水款、独立包装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</si>
</sst>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2"/>
      <color rgb="FF000000"/>
      <name val="宋体"/>
      <charset val="20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 wrapText="1"/>
    </xf>
    <xf numFmtId="0" fontId="0" fillId="0" borderId="3" xfId="0" applyFill="1" applyBorder="1" applyAlignment="1">
      <alignment horizontal="center" vertical="center"/>
    </xf>
    <xf numFmtId="0" fontId="0" fillId="0" borderId="3" xfId="0" applyFill="1" applyBorder="1" applyAlignment="1">
      <alignment vertical="center"/>
    </xf>
    <xf numFmtId="0" fontId="3" fillId="0" borderId="4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left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177" fontId="4" fillId="0" borderId="5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1" fillId="0" borderId="6" xfId="0" applyFont="1" applyFill="1" applyBorder="1" applyAlignment="1">
      <alignment horizontal="left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left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jpeg"/><Relationship Id="rId7" Type="http://schemas.openxmlformats.org/officeDocument/2006/relationships/image" Target="media/image7.png"/><Relationship Id="rId6" Type="http://schemas.openxmlformats.org/officeDocument/2006/relationships/image" Target="media/image6.jpeg"/><Relationship Id="rId5" Type="http://schemas.openxmlformats.org/officeDocument/2006/relationships/image" Target="media/image5.jpeg"/><Relationship Id="rId4" Type="http://schemas.openxmlformats.org/officeDocument/2006/relationships/image" Target="media/image4.png"/><Relationship Id="rId32" Type="http://schemas.openxmlformats.org/officeDocument/2006/relationships/image" Target="media/image32.png"/><Relationship Id="rId31" Type="http://schemas.openxmlformats.org/officeDocument/2006/relationships/image" Target="media/image31.png"/><Relationship Id="rId30" Type="http://schemas.openxmlformats.org/officeDocument/2006/relationships/image" Target="media/image30.jpeg"/><Relationship Id="rId3" Type="http://schemas.openxmlformats.org/officeDocument/2006/relationships/image" Target="media/image3.jpeg"/><Relationship Id="rId29" Type="http://schemas.openxmlformats.org/officeDocument/2006/relationships/image" Target="media/image29.jpe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jpeg"/><Relationship Id="rId25" Type="http://schemas.openxmlformats.org/officeDocument/2006/relationships/image" Target="media/image25.png"/><Relationship Id="rId24" Type="http://schemas.openxmlformats.org/officeDocument/2006/relationships/image" Target="media/image24.jpeg"/><Relationship Id="rId23" Type="http://schemas.openxmlformats.org/officeDocument/2006/relationships/image" Target="media/image23.png"/><Relationship Id="rId22" Type="http://schemas.openxmlformats.org/officeDocument/2006/relationships/image" Target="media/image22.jpe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jpeg"/><Relationship Id="rId19" Type="http://schemas.openxmlformats.org/officeDocument/2006/relationships/image" Target="media/image19.png"/><Relationship Id="rId18" Type="http://schemas.openxmlformats.org/officeDocument/2006/relationships/image" Target="media/image18.jpeg"/><Relationship Id="rId17" Type="http://schemas.openxmlformats.org/officeDocument/2006/relationships/image" Target="media/image17.jpe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jpeg"/><Relationship Id="rId12" Type="http://schemas.openxmlformats.org/officeDocument/2006/relationships/image" Target="media/image12.jpe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"/>
  <sheetViews>
    <sheetView tabSelected="1" zoomScale="80" zoomScaleNormal="80" workbookViewId="0">
      <selection activeCell="O4" sqref="O4"/>
    </sheetView>
  </sheetViews>
  <sheetFormatPr defaultColWidth="9" defaultRowHeight="13.5" outlineLevelCol="6"/>
  <cols>
    <col min="1" max="1" width="9" style="2"/>
    <col min="2" max="2" width="25.1416666666667" style="2" customWidth="1"/>
    <col min="3" max="3" width="49.375" style="2" customWidth="1"/>
    <col min="4" max="4" width="9" style="3"/>
    <col min="5" max="5" width="9" style="2"/>
    <col min="6" max="6" width="14.875" style="2" customWidth="1"/>
    <col min="7" max="7" width="25.25" style="2" customWidth="1"/>
    <col min="8" max="16384" width="9" style="2"/>
  </cols>
  <sheetData>
    <row r="1" ht="53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3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s="1" customFormat="1" ht="72" customHeight="1" spans="1:7">
      <c r="A3" s="7">
        <v>1</v>
      </c>
      <c r="B3" s="5" t="s">
        <v>8</v>
      </c>
      <c r="C3" s="8" t="s">
        <v>9</v>
      </c>
      <c r="D3" s="5" t="s">
        <v>10</v>
      </c>
      <c r="E3" s="5" t="str">
        <f>_xlfn.DISPIMG("ID_6F15ED00D8E14458BFDFB0C93DEFE3A6",1)</f>
        <v>=DISPIMG("ID_6F15ED00D8E14458BFDFB0C93DEFE3A6",1)</v>
      </c>
      <c r="F3" s="9"/>
      <c r="G3" s="5"/>
    </row>
    <row r="4" s="1" customFormat="1" ht="66" customHeight="1" spans="1:7">
      <c r="A4" s="7">
        <v>2</v>
      </c>
      <c r="B4" s="5" t="s">
        <v>11</v>
      </c>
      <c r="C4" s="8" t="s">
        <v>12</v>
      </c>
      <c r="D4" s="5" t="s">
        <v>13</v>
      </c>
      <c r="E4" s="5" t="str">
        <f>_xlfn.DISPIMG("ID_6062BFF7858E410CA2FC160BD72F8F17",1)</f>
        <v>=DISPIMG("ID_6062BFF7858E410CA2FC160BD72F8F17",1)</v>
      </c>
      <c r="F4" s="9"/>
      <c r="G4" s="5"/>
    </row>
    <row r="5" s="1" customFormat="1" ht="64" customHeight="1" spans="1:7">
      <c r="A5" s="7">
        <v>3</v>
      </c>
      <c r="B5" s="5" t="s">
        <v>14</v>
      </c>
      <c r="C5" s="8" t="s">
        <v>15</v>
      </c>
      <c r="D5" s="5" t="s">
        <v>16</v>
      </c>
      <c r="E5" s="5" t="str">
        <f>_xlfn.DISPIMG("ID_9375A1674C624079B0E71CB641E23085",1)</f>
        <v>=DISPIMG("ID_9375A1674C624079B0E71CB641E23085",1)</v>
      </c>
      <c r="F5" s="9"/>
      <c r="G5" s="5"/>
    </row>
    <row r="6" s="1" customFormat="1" ht="68" customHeight="1" spans="1:7">
      <c r="A6" s="7">
        <v>4</v>
      </c>
      <c r="B6" s="5" t="s">
        <v>17</v>
      </c>
      <c r="C6" s="8" t="s">
        <v>18</v>
      </c>
      <c r="D6" s="5" t="s">
        <v>19</v>
      </c>
      <c r="E6" s="5" t="str">
        <f>_xlfn.DISPIMG("ID_87089BD8D9164717B2F0BC86E7227853",1)</f>
        <v>=DISPIMG("ID_87089BD8D9164717B2F0BC86E7227853",1)</v>
      </c>
      <c r="F6" s="9"/>
      <c r="G6" s="5"/>
    </row>
    <row r="7" s="1" customFormat="1" ht="60" customHeight="1" spans="1:7">
      <c r="A7" s="7">
        <v>5</v>
      </c>
      <c r="B7" s="5" t="s">
        <v>20</v>
      </c>
      <c r="C7" s="8" t="s">
        <v>21</v>
      </c>
      <c r="D7" s="5" t="s">
        <v>22</v>
      </c>
      <c r="E7" s="5" t="str">
        <f>_xlfn.DISPIMG("ID_C15406E6D65F43D38B65F94210A14FF8",1)</f>
        <v>=DISPIMG("ID_C15406E6D65F43D38B65F94210A14FF8",1)</v>
      </c>
      <c r="F7" s="9"/>
      <c r="G7" s="5"/>
    </row>
    <row r="8" s="1" customFormat="1" ht="61" customHeight="1" spans="1:7">
      <c r="A8" s="7">
        <v>6</v>
      </c>
      <c r="B8" s="5" t="s">
        <v>23</v>
      </c>
      <c r="C8" s="8" t="s">
        <v>24</v>
      </c>
      <c r="D8" s="5" t="s">
        <v>16</v>
      </c>
      <c r="E8" s="5" t="str">
        <f>_xlfn.DISPIMG("ID_A999C47053E0426CBDB9048DC3794533",1)</f>
        <v>=DISPIMG("ID_A999C47053E0426CBDB9048DC3794533",1)</v>
      </c>
      <c r="F8" s="9"/>
      <c r="G8" s="5"/>
    </row>
    <row r="9" s="1" customFormat="1" ht="53" customHeight="1" spans="1:7">
      <c r="A9" s="7">
        <v>7</v>
      </c>
      <c r="B9" s="5" t="s">
        <v>25</v>
      </c>
      <c r="C9" s="8" t="s">
        <v>26</v>
      </c>
      <c r="D9" s="5" t="s">
        <v>27</v>
      </c>
      <c r="E9" s="5" t="str">
        <f>_xlfn.DISPIMG("ID_266C5B5A7662441B93D3A756298AFA78",1)</f>
        <v>=DISPIMG("ID_266C5B5A7662441B93D3A756298AFA78",1)</v>
      </c>
      <c r="F9" s="9"/>
      <c r="G9" s="5"/>
    </row>
    <row r="10" s="1" customFormat="1" ht="67" customHeight="1" spans="1:7">
      <c r="A10" s="7">
        <v>8</v>
      </c>
      <c r="B10" s="5" t="s">
        <v>28</v>
      </c>
      <c r="C10" s="8" t="s">
        <v>29</v>
      </c>
      <c r="D10" s="5" t="s">
        <v>27</v>
      </c>
      <c r="E10" s="5" t="str">
        <f>_xlfn.DISPIMG("ID_89555A12E6F44A93AEBAF1153BB000EE",1)</f>
        <v>=DISPIMG("ID_89555A12E6F44A93AEBAF1153BB000EE",1)</v>
      </c>
      <c r="F10" s="9"/>
      <c r="G10" s="5"/>
    </row>
    <row r="11" s="1" customFormat="1" ht="60" customHeight="1" spans="1:7">
      <c r="A11" s="7">
        <v>9</v>
      </c>
      <c r="B11" s="5" t="s">
        <v>30</v>
      </c>
      <c r="C11" s="8" t="s">
        <v>31</v>
      </c>
      <c r="D11" s="5" t="s">
        <v>22</v>
      </c>
      <c r="E11" s="5" t="str">
        <f>_xlfn.DISPIMG("ID_BCB7FC72CDDC46F7B128A3DD3F7BDCDF",1)</f>
        <v>=DISPIMG("ID_BCB7FC72CDDC46F7B128A3DD3F7BDCDF",1)</v>
      </c>
      <c r="F11" s="9"/>
      <c r="G11" s="5"/>
    </row>
    <row r="12" s="1" customFormat="1" ht="48" customHeight="1" spans="1:7">
      <c r="A12" s="7">
        <v>10</v>
      </c>
      <c r="B12" s="5" t="s">
        <v>32</v>
      </c>
      <c r="C12" s="8" t="s">
        <v>33</v>
      </c>
      <c r="D12" s="5" t="s">
        <v>34</v>
      </c>
      <c r="E12" s="5" t="str">
        <f>_xlfn.DISPIMG("ID_1135E20E5A3F436FBCB6548A81AC9403",1)</f>
        <v>=DISPIMG("ID_1135E20E5A3F436FBCB6548A81AC9403",1)</v>
      </c>
      <c r="F12" s="9"/>
      <c r="G12" s="5"/>
    </row>
    <row r="13" s="1" customFormat="1" ht="51" customHeight="1" spans="1:7">
      <c r="A13" s="7">
        <v>11</v>
      </c>
      <c r="B13" s="5" t="s">
        <v>35</v>
      </c>
      <c r="C13" s="8" t="s">
        <v>36</v>
      </c>
      <c r="D13" s="5" t="s">
        <v>37</v>
      </c>
      <c r="E13" s="5" t="str">
        <f>_xlfn.DISPIMG("ID_7C4B03740CA94FA6BB7E27EB488E7482",1)</f>
        <v>=DISPIMG("ID_7C4B03740CA94FA6BB7E27EB488E7482",1)</v>
      </c>
      <c r="F13" s="9"/>
      <c r="G13" s="5"/>
    </row>
    <row r="14" s="1" customFormat="1" ht="71" customHeight="1" spans="1:7">
      <c r="A14" s="7">
        <v>12</v>
      </c>
      <c r="B14" s="5" t="s">
        <v>38</v>
      </c>
      <c r="C14" s="8" t="s">
        <v>39</v>
      </c>
      <c r="D14" s="5" t="s">
        <v>10</v>
      </c>
      <c r="E14" s="5" t="str">
        <f>_xlfn.DISPIMG("ID_37ACBD44E9CD4FD694453AD999821DF7",1)</f>
        <v>=DISPIMG("ID_37ACBD44E9CD4FD694453AD999821DF7",1)</v>
      </c>
      <c r="F14" s="9"/>
      <c r="G14" s="5"/>
    </row>
    <row r="15" s="1" customFormat="1" ht="68" customHeight="1" spans="1:7">
      <c r="A15" s="7">
        <v>13</v>
      </c>
      <c r="B15" s="5" t="s">
        <v>40</v>
      </c>
      <c r="C15" s="8" t="s">
        <v>41</v>
      </c>
      <c r="D15" s="5" t="s">
        <v>42</v>
      </c>
      <c r="E15" s="5" t="str">
        <f>_xlfn.DISPIMG("ID_E962AD1DA4F74BCEB3F163DBD88E660D",1)</f>
        <v>=DISPIMG("ID_E962AD1DA4F74BCEB3F163DBD88E660D",1)</v>
      </c>
      <c r="F15" s="9"/>
      <c r="G15" s="5"/>
    </row>
    <row r="16" s="1" customFormat="1" ht="65" customHeight="1" spans="1:7">
      <c r="A16" s="7">
        <v>14</v>
      </c>
      <c r="B16" s="5" t="s">
        <v>40</v>
      </c>
      <c r="C16" s="8" t="s">
        <v>43</v>
      </c>
      <c r="D16" s="5" t="s">
        <v>42</v>
      </c>
      <c r="E16" s="5" t="str">
        <f>_xlfn.DISPIMG("ID_30C6E402D4DF40EC8B3690877D69A3AA",1)</f>
        <v>=DISPIMG("ID_30C6E402D4DF40EC8B3690877D69A3AA",1)</v>
      </c>
      <c r="F16" s="9"/>
      <c r="G16" s="5"/>
    </row>
    <row r="17" s="1" customFormat="1" ht="40" customHeight="1" spans="1:7">
      <c r="A17" s="7">
        <v>15</v>
      </c>
      <c r="B17" s="5" t="s">
        <v>44</v>
      </c>
      <c r="C17" s="8" t="s">
        <v>45</v>
      </c>
      <c r="D17" s="5" t="s">
        <v>46</v>
      </c>
      <c r="E17" s="5" t="str">
        <f>_xlfn.DISPIMG("ID_F4F6F3737D2245A99C41844439737317",1)</f>
        <v>=DISPIMG("ID_F4F6F3737D2245A99C41844439737317",1)</v>
      </c>
      <c r="F17" s="9"/>
      <c r="G17" s="5"/>
    </row>
    <row r="18" s="1" customFormat="1" ht="98" customHeight="1" spans="1:7">
      <c r="A18" s="7">
        <v>16</v>
      </c>
      <c r="B18" s="5" t="s">
        <v>47</v>
      </c>
      <c r="C18" s="8" t="s">
        <v>48</v>
      </c>
      <c r="D18" s="5" t="s">
        <v>19</v>
      </c>
      <c r="E18" s="5" t="str">
        <f>_xlfn.DISPIMG("ID_0BD3370B0EA94C358F78F53E5D29C91A",1)</f>
        <v>=DISPIMG("ID_0BD3370B0EA94C358F78F53E5D29C91A",1)</v>
      </c>
      <c r="F18" s="9"/>
      <c r="G18" s="5"/>
    </row>
    <row r="19" s="1" customFormat="1" ht="98" customHeight="1" spans="1:7">
      <c r="A19" s="7">
        <v>17</v>
      </c>
      <c r="B19" s="5" t="s">
        <v>47</v>
      </c>
      <c r="C19" s="8" t="s">
        <v>49</v>
      </c>
      <c r="D19" s="5" t="s">
        <v>19</v>
      </c>
      <c r="E19" s="5" t="str">
        <f>_xlfn.DISPIMG("ID_1799A867F0F64F8883B2863E12495A17",1)</f>
        <v>=DISPIMG("ID_1799A867F0F64F8883B2863E12495A17",1)</v>
      </c>
      <c r="F19" s="9"/>
      <c r="G19" s="5"/>
    </row>
    <row r="20" s="1" customFormat="1" ht="69" customHeight="1" spans="1:7">
      <c r="A20" s="7">
        <v>18</v>
      </c>
      <c r="B20" s="5" t="s">
        <v>50</v>
      </c>
      <c r="C20" s="8" t="s">
        <v>51</v>
      </c>
      <c r="D20" s="5" t="s">
        <v>52</v>
      </c>
      <c r="E20" s="5" t="str">
        <f>_xlfn.DISPIMG("ID_DF095D06745542ADBCCBF178365C45DC",1)</f>
        <v>=DISPIMG("ID_DF095D06745542ADBCCBF178365C45DC",1)</v>
      </c>
      <c r="F20" s="9"/>
      <c r="G20" s="5"/>
    </row>
    <row r="21" ht="51" customHeight="1" spans="1:7">
      <c r="A21" s="7">
        <v>19</v>
      </c>
      <c r="B21" s="10" t="s">
        <v>53</v>
      </c>
      <c r="C21" s="11" t="s">
        <v>54</v>
      </c>
      <c r="D21" s="12" t="s">
        <v>46</v>
      </c>
      <c r="E21" s="13" t="str">
        <f>_xlfn.DISPIMG("ID_29FF80AEABCC423B9A919ED102736BD3",1)</f>
        <v>=DISPIMG("ID_29FF80AEABCC423B9A919ED102736BD3",1)</v>
      </c>
      <c r="F21" s="13"/>
      <c r="G21" s="13"/>
    </row>
    <row r="22" s="1" customFormat="1" ht="54" customHeight="1" spans="1:7">
      <c r="A22" s="7">
        <v>20</v>
      </c>
      <c r="B22" s="14" t="s">
        <v>55</v>
      </c>
      <c r="C22" s="15" t="s">
        <v>56</v>
      </c>
      <c r="D22" s="16" t="s">
        <v>57</v>
      </c>
      <c r="E22" s="16" t="str">
        <f>_xlfn.DISPIMG("ID_57EFDCD839E14C6B8C22289C98504462",1)</f>
        <v>=DISPIMG("ID_57EFDCD839E14C6B8C22289C98504462",1)</v>
      </c>
      <c r="F22" s="17"/>
      <c r="G22" s="16"/>
    </row>
    <row r="23" s="1" customFormat="1" ht="40" customHeight="1" spans="1:7">
      <c r="A23" s="7">
        <v>21</v>
      </c>
      <c r="B23" s="5" t="s">
        <v>58</v>
      </c>
      <c r="C23" s="8" t="s">
        <v>59</v>
      </c>
      <c r="D23" s="5" t="s">
        <v>60</v>
      </c>
      <c r="E23" s="5"/>
      <c r="F23" s="9"/>
      <c r="G23" s="5"/>
    </row>
    <row r="24" s="1" customFormat="1" ht="100" customHeight="1" spans="1:7">
      <c r="A24" s="7">
        <v>22</v>
      </c>
      <c r="B24" s="5" t="s">
        <v>61</v>
      </c>
      <c r="C24" s="8" t="s">
        <v>62</v>
      </c>
      <c r="D24" s="5" t="s">
        <v>19</v>
      </c>
      <c r="E24" s="5" t="str">
        <f>_xlfn.DISPIMG("ID_B97B4A7B55E740B982E9BCB06BDBD5E1",1)</f>
        <v>=DISPIMG("ID_B97B4A7B55E740B982E9BCB06BDBD5E1",1)</v>
      </c>
      <c r="F24" s="9"/>
      <c r="G24" s="5"/>
    </row>
    <row r="25" s="1" customFormat="1" ht="93" customHeight="1" spans="1:7">
      <c r="A25" s="7">
        <v>23</v>
      </c>
      <c r="B25" s="5" t="s">
        <v>63</v>
      </c>
      <c r="C25" s="8" t="s">
        <v>64</v>
      </c>
      <c r="D25" s="5" t="s">
        <v>19</v>
      </c>
      <c r="E25" s="5" t="str">
        <f>_xlfn.DISPIMG("ID_0949A4AD9D914F8A8AE3D327064A0A94",1)</f>
        <v>=DISPIMG("ID_0949A4AD9D914F8A8AE3D327064A0A94",1)</v>
      </c>
      <c r="F25" s="9"/>
      <c r="G25" s="5"/>
    </row>
    <row r="26" s="1" customFormat="1" ht="79" customHeight="1" spans="1:7">
      <c r="A26" s="7">
        <v>24</v>
      </c>
      <c r="B26" s="5" t="s">
        <v>65</v>
      </c>
      <c r="C26" s="8" t="s">
        <v>66</v>
      </c>
      <c r="D26" s="5" t="s">
        <v>19</v>
      </c>
      <c r="E26" s="5" t="str">
        <f>_xlfn.DISPIMG("ID_4782931B87A94DC281EF220DC7A4CA97",1)</f>
        <v>=DISPIMG("ID_4782931B87A94DC281EF220DC7A4CA97",1)</v>
      </c>
      <c r="F26" s="9"/>
      <c r="G26" s="5"/>
    </row>
    <row r="27" s="1" customFormat="1" ht="87" customHeight="1" spans="1:7">
      <c r="A27" s="7">
        <v>25</v>
      </c>
      <c r="B27" s="5" t="s">
        <v>67</v>
      </c>
      <c r="C27" s="8" t="s">
        <v>68</v>
      </c>
      <c r="D27" s="5" t="s">
        <v>22</v>
      </c>
      <c r="E27" s="5" t="str">
        <f>_xlfn.DISPIMG("ID_0B122AC1454840A08F36C72AA8B30427",1)</f>
        <v>=DISPIMG("ID_0B122AC1454840A08F36C72AA8B30427",1)</v>
      </c>
      <c r="F27" s="9"/>
      <c r="G27" s="5"/>
    </row>
    <row r="28" s="1" customFormat="1" ht="40" customHeight="1" spans="1:7">
      <c r="A28" s="7">
        <v>26</v>
      </c>
      <c r="B28" s="5" t="s">
        <v>69</v>
      </c>
      <c r="C28" s="8" t="s">
        <v>70</v>
      </c>
      <c r="D28" s="5" t="s">
        <v>60</v>
      </c>
      <c r="E28" s="5" t="str">
        <f>_xlfn.DISPIMG("ID_85440D20CB114541A2B1AB6B14E7AD6D",1)</f>
        <v>=DISPIMG("ID_85440D20CB114541A2B1AB6B14E7AD6D",1)</v>
      </c>
      <c r="F28" s="9"/>
      <c r="G28" s="5"/>
    </row>
    <row r="29" s="1" customFormat="1" ht="90" customHeight="1" spans="1:7">
      <c r="A29" s="7">
        <v>27</v>
      </c>
      <c r="B29" s="18" t="s">
        <v>71</v>
      </c>
      <c r="C29" s="19" t="s">
        <v>72</v>
      </c>
      <c r="D29" s="20" t="s">
        <v>34</v>
      </c>
      <c r="E29" s="20" t="str">
        <f>_xlfn.DISPIMG("ID_053C1BA7C31F4573B4D821817FB09F41",1)</f>
        <v>=DISPIMG("ID_053C1BA7C31F4573B4D821817FB09F41",1)</v>
      </c>
      <c r="F29" s="9"/>
      <c r="G29" s="18"/>
    </row>
    <row r="30" ht="164" customHeight="1" spans="1:7">
      <c r="A30" s="7">
        <v>28</v>
      </c>
      <c r="B30" s="21" t="s">
        <v>73</v>
      </c>
      <c r="C30" s="22" t="s">
        <v>74</v>
      </c>
      <c r="D30" s="23" t="s">
        <v>37</v>
      </c>
      <c r="E30" s="23" t="str">
        <f>_xlfn.DISPIMG("ID_9EEAF7BA53F3421487FEE1F41F3A1D90",1)</f>
        <v>=DISPIMG("ID_9EEAF7BA53F3421487FEE1F41F3A1D90",1)</v>
      </c>
      <c r="F30" s="24"/>
      <c r="G30" s="24"/>
    </row>
    <row r="31" ht="40" customHeight="1" spans="1:7">
      <c r="A31" s="7">
        <v>29</v>
      </c>
      <c r="B31" s="21" t="s">
        <v>75</v>
      </c>
      <c r="C31" s="22" t="s">
        <v>76</v>
      </c>
      <c r="D31" s="23" t="s">
        <v>34</v>
      </c>
      <c r="E31" s="24" t="str">
        <f>_xlfn.DISPIMG("ID_C639DD405C7C44FDBC1E4F59698A6708",1)</f>
        <v>=DISPIMG("ID_C639DD405C7C44FDBC1E4F59698A6708",1)</v>
      </c>
      <c r="F31" s="24"/>
      <c r="G31" s="24"/>
    </row>
    <row r="32" ht="40" customHeight="1" spans="1:7">
      <c r="A32" s="7">
        <v>30</v>
      </c>
      <c r="B32" s="21" t="s">
        <v>77</v>
      </c>
      <c r="C32" s="22" t="s">
        <v>78</v>
      </c>
      <c r="D32" s="23" t="s">
        <v>79</v>
      </c>
      <c r="E32" s="24" t="str">
        <f>_xlfn.DISPIMG("ID_C9A511D424A341C39BA67C5C2122215A",1)</f>
        <v>=DISPIMG("ID_C9A511D424A341C39BA67C5C2122215A",1)</v>
      </c>
      <c r="F32" s="24"/>
      <c r="G32" s="24"/>
    </row>
    <row r="33" ht="40" customHeight="1" spans="1:7">
      <c r="A33" s="7">
        <v>31</v>
      </c>
      <c r="B33" s="21" t="s">
        <v>80</v>
      </c>
      <c r="C33" s="22" t="s">
        <v>81</v>
      </c>
      <c r="D33" s="3" t="s">
        <v>34</v>
      </c>
      <c r="E33" s="24" t="str">
        <f>_xlfn.DISPIMG("ID_6AD7A1359E1D4B6293CDE25C0D2CFAE8",1)</f>
        <v>=DISPIMG("ID_6AD7A1359E1D4B6293CDE25C0D2CFAE8",1)</v>
      </c>
      <c r="F33" s="24"/>
      <c r="G33" s="24"/>
    </row>
    <row r="34" ht="60" customHeight="1" spans="1:7">
      <c r="A34" s="7">
        <v>32</v>
      </c>
      <c r="B34" s="21" t="s">
        <v>82</v>
      </c>
      <c r="C34" s="25" t="s">
        <v>83</v>
      </c>
      <c r="D34" s="23" t="s">
        <v>13</v>
      </c>
      <c r="E34" s="24" t="str">
        <f>_xlfn.DISPIMG("ID_B57A9F2FE16D487493A83722FCFA91BA",1)</f>
        <v>=DISPIMG("ID_B57A9F2FE16D487493A83722FCFA91BA",1)</v>
      </c>
      <c r="F34" s="24"/>
      <c r="G34" s="24"/>
    </row>
    <row r="35" ht="40" customHeight="1" spans="1:7">
      <c r="A35" s="7">
        <v>33</v>
      </c>
      <c r="B35" s="26" t="s">
        <v>84</v>
      </c>
      <c r="C35" s="27" t="s">
        <v>85</v>
      </c>
      <c r="D35" s="28" t="s">
        <v>13</v>
      </c>
      <c r="E35" s="29" t="str">
        <f>_xlfn.DISPIMG("ID_1977BC92D1544B74BBFCE33A7F484A9F",1)</f>
        <v>=DISPIMG("ID_1977BC92D1544B74BBFCE33A7F484A9F",1)</v>
      </c>
      <c r="F35" s="29"/>
      <c r="G35" s="29"/>
    </row>
    <row r="36" ht="40" customHeight="1" spans="1:7">
      <c r="A36" s="7">
        <v>34</v>
      </c>
      <c r="B36" s="21" t="s">
        <v>86</v>
      </c>
      <c r="C36" s="25" t="s">
        <v>87</v>
      </c>
      <c r="D36" s="23" t="s">
        <v>16</v>
      </c>
      <c r="E36" s="24" t="str">
        <f>_xlfn.DISPIMG("ID_2E8E288471F44109B48D4B7A4B5617C5",1)</f>
        <v>=DISPIMG("ID_2E8E288471F44109B48D4B7A4B5617C5",1)</v>
      </c>
      <c r="F36" s="24"/>
      <c r="G36" s="24"/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毛艳</cp:lastModifiedBy>
  <dcterms:created xsi:type="dcterms:W3CDTF">2023-05-12T11:15:00Z</dcterms:created>
  <dcterms:modified xsi:type="dcterms:W3CDTF">2026-05-25T01:51:47Z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9A1B6759FE3C4373B02A48DFB0550E8C_12</vt:lpwstr>
  </property>
  <property fmtid="{D5CDD505-2E9C-101B-9397-08002B2CF9AE}" pid="4" name="CalculationRule">
    <vt:i4>0</vt:i4>
  </property>
</Properties>
</file>